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RDA (Apna Ghar)\"/>
    </mc:Choice>
  </mc:AlternateContent>
  <workbookProtection workbookAlgorithmName="SHA-512" workbookHashValue="ARwTp67DGZOHqAz8dfMMnHxWdWwdLjeSGwTTB1jtKdbaeioW7u4C8VRxSNWO3lwUUezcsWrFy+Wh2fc1cfcTaw==" workbookSaltValue="xzT5Kb7fwt0CqkiH3pDUhg==" workbookSpinCount="100000" lockStructure="1"/>
  <bookViews>
    <workbookView xWindow="-120" yWindow="-120" windowWidth="21840" windowHeight="13140" tabRatio="730"/>
  </bookViews>
  <sheets>
    <sheet name="Loan Calculator" sheetId="1" r:id="rId1"/>
    <sheet name="Installment Schedule" sheetId="2" state="hidden" r:id="rId2"/>
    <sheet name="Loan Pricing" sheetId="5" state="hidden" r:id="rId3"/>
    <sheet name="Dropdown Menus" sheetId="6" state="hidden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5" i="1" l="1"/>
  <c r="B13" i="1" l="1"/>
  <c r="B14" i="1" s="1"/>
  <c r="B87" i="5" l="1"/>
  <c r="B88" i="5" l="1"/>
  <c r="B89" i="5" s="1"/>
  <c r="B90" i="5" s="1"/>
  <c r="B91" i="5" s="1"/>
  <c r="B92" i="5" s="1"/>
  <c r="B93" i="5" s="1"/>
  <c r="B81" i="5"/>
  <c r="B82" i="5" s="1"/>
  <c r="B83" i="5" s="1"/>
  <c r="B84" i="5" s="1"/>
  <c r="B85" i="5" s="1"/>
  <c r="B86" i="5" s="1"/>
  <c r="B74" i="5"/>
  <c r="B75" i="5"/>
  <c r="B76" i="5"/>
  <c r="B77" i="5"/>
  <c r="B78" i="5"/>
  <c r="B79" i="5"/>
  <c r="B73" i="5"/>
  <c r="B80" i="5"/>
  <c r="B16" i="1" l="1"/>
  <c r="B17" i="1" s="1"/>
  <c r="I4" i="2" l="1"/>
  <c r="B4" i="2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</calcChain>
</file>

<file path=xl/sharedStrings.xml><?xml version="1.0" encoding="utf-8"?>
<sst xmlns="http://schemas.openxmlformats.org/spreadsheetml/2006/main" count="110" uniqueCount="96">
  <si>
    <t>EFU</t>
  </si>
  <si>
    <t>Jubilee</t>
  </si>
  <si>
    <t>UBL Insurer</t>
  </si>
  <si>
    <t>Adamjee</t>
  </si>
  <si>
    <t>Fixed</t>
  </si>
  <si>
    <t>Loan Type</t>
  </si>
  <si>
    <t>Lien</t>
  </si>
  <si>
    <t>Non-Lien</t>
  </si>
  <si>
    <t>Markup Type</t>
  </si>
  <si>
    <t>Installment No.</t>
  </si>
  <si>
    <t>Opening Balance</t>
  </si>
  <si>
    <t>Total Installment</t>
  </si>
  <si>
    <t xml:space="preserve">Principal </t>
  </si>
  <si>
    <t>Markup</t>
  </si>
  <si>
    <t>Insurance</t>
  </si>
  <si>
    <t>Tracker</t>
  </si>
  <si>
    <t>Closing Balance</t>
  </si>
  <si>
    <t>Remaining Tenure</t>
  </si>
  <si>
    <t>Loan Tenure</t>
  </si>
  <si>
    <t>Loan Amount</t>
  </si>
  <si>
    <t>Loan tenure (Months)</t>
  </si>
  <si>
    <t>Standard</t>
  </si>
  <si>
    <t>Value Added</t>
  </si>
  <si>
    <t>Insurance Type</t>
  </si>
  <si>
    <t>Markup Rate</t>
  </si>
  <si>
    <t>SBP Floor</t>
  </si>
  <si>
    <t>PKRV</t>
  </si>
  <si>
    <t>COD</t>
  </si>
  <si>
    <t>1 Year KIBOR</t>
  </si>
  <si>
    <t>Fixed1Non-Lien</t>
  </si>
  <si>
    <t>Fixed2Non-Lien</t>
  </si>
  <si>
    <t>Fixed3Non-Lien</t>
  </si>
  <si>
    <t>Fixed4Non-Lien</t>
  </si>
  <si>
    <t>Fixed5Non-Lien</t>
  </si>
  <si>
    <t>Fixed6Non-Lien</t>
  </si>
  <si>
    <t>Fixed7Non-Lien</t>
  </si>
  <si>
    <t>Floating1Lien</t>
  </si>
  <si>
    <t>Floating2Lien</t>
  </si>
  <si>
    <t>Floating3Lien</t>
  </si>
  <si>
    <t>Floating4Lien</t>
  </si>
  <si>
    <t>Floating5Lien</t>
  </si>
  <si>
    <t>Floating6Lien</t>
  </si>
  <si>
    <t>Floating7Lien</t>
  </si>
  <si>
    <t>Floating1Non-Lien</t>
  </si>
  <si>
    <t>Floating2Non-Lien</t>
  </si>
  <si>
    <t>Floating3Non-Lien</t>
  </si>
  <si>
    <t>Floating4Non-Lien</t>
  </si>
  <si>
    <t>Floating5Non-Lien</t>
  </si>
  <si>
    <t>Floating6Non-Lien</t>
  </si>
  <si>
    <t>Floating7Non-Lien</t>
  </si>
  <si>
    <t>Loan Tenure (Years)</t>
  </si>
  <si>
    <t>INSTALLMENT CALCULATOR</t>
  </si>
  <si>
    <r>
      <t xml:space="preserve">Equity 
</t>
    </r>
    <r>
      <rPr>
        <i/>
        <sz val="9"/>
        <color theme="1"/>
        <rFont val="Calibri"/>
        <family val="2"/>
        <scheme val="minor"/>
      </rPr>
      <t>(Not Required for Lien based Loan)</t>
    </r>
  </si>
  <si>
    <t>Equity Amount</t>
  </si>
  <si>
    <t>Please select from below fields shaded in green only</t>
  </si>
  <si>
    <t>Total Monthly Installment*</t>
  </si>
  <si>
    <t>1Y</t>
  </si>
  <si>
    <t>2Y</t>
  </si>
  <si>
    <t>3Y</t>
  </si>
  <si>
    <t>4Y</t>
  </si>
  <si>
    <t>5Y</t>
  </si>
  <si>
    <t>6Y</t>
  </si>
  <si>
    <t>7Y</t>
  </si>
  <si>
    <t>Standard (With Tracker)</t>
  </si>
  <si>
    <t>Value Added (With Tracker)</t>
  </si>
  <si>
    <t>Property Value</t>
  </si>
  <si>
    <t>Product Type</t>
  </si>
  <si>
    <t>*Tentative Installment Amount which may differ at the time of actual approval based on changes in rates and DBR requirements (if any)</t>
  </si>
  <si>
    <t>Fixed3LienHMB Home Finance</t>
  </si>
  <si>
    <t>Fixed4LienHMB Home Finance</t>
  </si>
  <si>
    <t>Fixed5LienHMB Home Finance</t>
  </si>
  <si>
    <t>Fixed6LienHMB Home Finance</t>
  </si>
  <si>
    <t>Fixed7LienHMB Home Finance</t>
  </si>
  <si>
    <t>Fixed8LienHMB Home Finance</t>
  </si>
  <si>
    <t>Fixed9LienHMB Home Finance</t>
  </si>
  <si>
    <t>Fixed10LienHMB Home Finance</t>
  </si>
  <si>
    <t>Fixed11LienHMB Home Finance</t>
  </si>
  <si>
    <t>Fixed12LienHMB Home Finance</t>
  </si>
  <si>
    <t>Fixed13LienHMB Home Finance</t>
  </si>
  <si>
    <t>Fixed14LienHMB Home Finance</t>
  </si>
  <si>
    <t>Fixed15LienHMB Home Finance</t>
  </si>
  <si>
    <t>Fixed16LienHMB Home Finance</t>
  </si>
  <si>
    <t>Fixed17LienHMB Home Finance</t>
  </si>
  <si>
    <t>Fixed18LienHMB Home Finance</t>
  </si>
  <si>
    <t>Fixed19LienHMB Home Finance</t>
  </si>
  <si>
    <t>Fixed20LienHMB Home Finance</t>
  </si>
  <si>
    <t>Fixed21LienHMB Home Finance</t>
  </si>
  <si>
    <t>Fixed22LienHMB Home Finance</t>
  </si>
  <si>
    <t>Fixed23LienHMB Home Finance</t>
  </si>
  <si>
    <t>Fixed24LienHMB Home Finance</t>
  </si>
  <si>
    <t>Fixed25LienHMB Home Finance</t>
  </si>
  <si>
    <t>Mera Pakistan, Mera Ghar</t>
  </si>
  <si>
    <t>Tier</t>
  </si>
  <si>
    <t>Tier 1</t>
  </si>
  <si>
    <t>Tier 2</t>
  </si>
  <si>
    <t>Tier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</si>
</sst>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rgb="FF6B7280"/>
      <name val="Arial"/>
      <family val="2"/>
    </font>
    <font>
      <b/>
      <i/>
      <sz val="11"/>
      <color theme="1"/>
      <name val="Calibri"/>
      <family val="2"/>
      <scheme val="minor"/>
    </font>
    <font>
      <b/>
      <sz val="20"/>
      <color theme="1"/>
      <name val="Calibri Light"/>
      <family val="2"/>
      <scheme val="major"/>
    </font>
    <font>
      <b/>
      <sz val="28"/>
      <color theme="1"/>
      <name val="Calibri Light"/>
      <family val="2"/>
      <scheme val="maj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8"/>
      <color theme="9" tint="-0.499984740745262"/>
      <name val="Sitka Display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3FB8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DDDDDD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10" fontId="0" fillId="0" borderId="0" xfId="0" applyNumberFormat="1"/>
    <xf numFmtId="10" fontId="0" fillId="0" borderId="0" xfId="0" applyNumberFormat="1" applyAlignment="1">
      <alignment horizontal="center"/>
    </xf>
    <xf numFmtId="0" fontId="3" fillId="0" borderId="0" xfId="0" applyFont="1"/>
    <xf numFmtId="165" fontId="0" fillId="0" borderId="0" xfId="1" applyNumberFormat="1" applyFont="1"/>
    <xf numFmtId="165" fontId="0" fillId="0" borderId="0" xfId="1" applyNumberFormat="1" applyFont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5" fillId="0" borderId="2" xfId="0" applyFont="1" applyFill="1" applyBorder="1" applyAlignment="1">
      <alignment horizontal="left" vertical="center" wrapText="1" indent="1"/>
    </xf>
    <xf numFmtId="10" fontId="0" fillId="0" borderId="0" xfId="0" applyNumberFormat="1" applyFill="1"/>
    <xf numFmtId="10" fontId="0" fillId="0" borderId="0" xfId="2" applyNumberFormat="1" applyFont="1" applyFill="1" applyAlignment="1">
      <alignment horizontal="center"/>
    </xf>
    <xf numFmtId="10" fontId="0" fillId="0" borderId="0" xfId="2" applyNumberFormat="1" applyFont="1" applyAlignment="1">
      <alignment horizontal="center"/>
    </xf>
    <xf numFmtId="0" fontId="4" fillId="0" borderId="1" xfId="0" applyFont="1" applyFill="1" applyBorder="1" applyProtection="1">
      <protection hidden="1"/>
    </xf>
    <xf numFmtId="165" fontId="6" fillId="4" borderId="1" xfId="1" applyNumberFormat="1" applyFont="1" applyFill="1" applyBorder="1" applyAlignment="1" applyProtection="1">
      <alignment horizontal="center"/>
      <protection hidden="1"/>
    </xf>
    <xf numFmtId="165" fontId="6" fillId="4" borderId="1" xfId="0" applyNumberFormat="1" applyFont="1" applyFill="1" applyBorder="1" applyAlignment="1" applyProtection="1">
      <alignment horizontal="center"/>
      <protection hidden="1"/>
    </xf>
    <xf numFmtId="10" fontId="6" fillId="4" borderId="1" xfId="2" applyNumberFormat="1" applyFont="1" applyFill="1" applyBorder="1" applyAlignment="1" applyProtection="1">
      <alignment horizontal="center"/>
      <protection hidden="1"/>
    </xf>
    <xf numFmtId="0" fontId="2" fillId="3" borderId="3" xfId="0" applyFont="1" applyFill="1" applyBorder="1" applyProtection="1">
      <protection hidden="1"/>
    </xf>
    <xf numFmtId="165" fontId="2" fillId="3" borderId="4" xfId="1" applyNumberFormat="1" applyFont="1" applyFill="1" applyBorder="1" applyAlignment="1" applyProtection="1">
      <alignment horizontal="center"/>
      <protection hidden="1"/>
    </xf>
    <xf numFmtId="0" fontId="0" fillId="0" borderId="0" xfId="0" applyProtection="1"/>
    <xf numFmtId="0" fontId="9" fillId="0" borderId="0" xfId="0" applyFont="1" applyProtection="1"/>
    <xf numFmtId="0" fontId="0" fillId="0" borderId="1" xfId="0" applyFont="1" applyFill="1" applyBorder="1" applyProtection="1"/>
    <xf numFmtId="0" fontId="0" fillId="0" borderId="1" xfId="0" applyFont="1" applyFill="1" applyBorder="1" applyAlignment="1" applyProtection="1">
      <alignment horizontal="left" vertical="top" wrapText="1"/>
    </xf>
    <xf numFmtId="0" fontId="0" fillId="0" borderId="0" xfId="0" applyAlignment="1" applyProtection="1">
      <alignment horizontal="center"/>
    </xf>
    <xf numFmtId="0" fontId="0" fillId="0" borderId="0" xfId="0" applyFill="1" applyProtection="1"/>
    <xf numFmtId="0" fontId="3" fillId="0" borderId="0" xfId="0" applyFont="1" applyProtection="1"/>
    <xf numFmtId="0" fontId="3" fillId="2" borderId="1" xfId="0" applyFont="1" applyFill="1" applyBorder="1" applyAlignment="1" applyProtection="1">
      <alignment horizontal="center"/>
      <protection locked="0"/>
    </xf>
    <xf numFmtId="9" fontId="3" fillId="2" borderId="1" xfId="2" applyFont="1" applyFill="1" applyBorder="1" applyAlignment="1" applyProtection="1">
      <alignment horizontal="center"/>
      <protection locked="0"/>
    </xf>
    <xf numFmtId="0" fontId="8" fillId="0" borderId="0" xfId="0" applyFont="1" applyAlignment="1" applyProtection="1">
      <alignment vertical="center" wrapText="1"/>
    </xf>
    <xf numFmtId="0" fontId="7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10" fontId="0" fillId="0" borderId="0" xfId="0" applyNumberFormat="1" applyFill="1" applyAlignment="1">
      <alignment horizontal="center"/>
    </xf>
    <xf numFmtId="0" fontId="6" fillId="0" borderId="1" xfId="0" applyFont="1" applyFill="1" applyBorder="1" applyAlignment="1" applyProtection="1">
      <alignment horizontal="center"/>
      <protection hidden="1"/>
    </xf>
    <xf numFmtId="9" fontId="0" fillId="0" borderId="0" xfId="0" applyNumberFormat="1" applyFill="1" applyAlignment="1">
      <alignment horizontal="center"/>
    </xf>
    <xf numFmtId="0" fontId="9" fillId="0" borderId="5" xfId="0" applyFont="1" applyFill="1" applyBorder="1" applyAlignment="1" applyProtection="1">
      <alignment horizontal="left" wrapText="1"/>
      <protection hidden="1"/>
    </xf>
    <xf numFmtId="41" fontId="3" fillId="2" borderId="1" xfId="3" applyFont="1" applyFill="1" applyBorder="1" applyAlignment="1" applyProtection="1">
      <alignment horizontal="center"/>
      <protection locked="0"/>
    </xf>
  </cellXfs>
  <cellStyles count="4">
    <cellStyle name="Comma" xfId="1" builtinId="3"/>
    <cellStyle name="Comma [0]" xfId="3" builtinId="6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3FB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6473</xdr:rowOff>
    </xdr:from>
    <xdr:to>
      <xdr:col>0</xdr:col>
      <xdr:colOff>1676721</xdr:colOff>
      <xdr:row>4</xdr:row>
      <xdr:rowOff>72353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6473"/>
          <a:ext cx="1676721" cy="827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3067707</xdr:colOff>
      <xdr:row>1</xdr:row>
      <xdr:rowOff>151088</xdr:rowOff>
    </xdr:from>
    <xdr:to>
      <xdr:col>1</xdr:col>
      <xdr:colOff>5063178</xdr:colOff>
      <xdr:row>3</xdr:row>
      <xdr:rowOff>85398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7224" y="341588"/>
          <a:ext cx="1995471" cy="315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showGridLines="0" tabSelected="1" zoomScale="145" zoomScaleNormal="145" workbookViewId="0">
      <pane ySplit="5" topLeftCell="A6" activePane="bottomLeft" state="frozen"/>
      <selection pane="bottomLeft" activeCell="B11" sqref="B11"/>
    </sheetView>
  </sheetViews>
  <sheetFormatPr defaultColWidth="9.140625" defaultRowHeight="15" x14ac:dyDescent="0.25"/>
  <cols>
    <col min="1" max="1" width="30.7109375" style="19" customWidth="1"/>
    <col min="2" max="2" width="76.85546875" style="23" customWidth="1"/>
    <col min="3" max="16383" width="9.140625" style="19" customWidth="1"/>
    <col min="16384" max="16384" width="9.140625" style="19"/>
  </cols>
  <sheetData>
    <row r="1" spans="1:3" ht="15" customHeight="1" x14ac:dyDescent="0.25">
      <c r="B1" s="29"/>
    </row>
    <row r="2" spans="1:3" ht="15" customHeight="1" x14ac:dyDescent="0.25">
      <c r="B2" s="30" t="s">
        <v>51</v>
      </c>
    </row>
    <row r="3" spans="1:3" ht="15" customHeight="1" x14ac:dyDescent="0.25"/>
    <row r="4" spans="1:3" ht="15" customHeight="1" x14ac:dyDescent="0.25">
      <c r="B4" s="28"/>
    </row>
    <row r="5" spans="1:3" ht="15" customHeight="1" x14ac:dyDescent="0.25">
      <c r="B5" s="20" t="s">
        <v>54</v>
      </c>
    </row>
    <row r="6" spans="1:3" x14ac:dyDescent="0.25">
      <c r="A6" s="21" t="s">
        <v>66</v>
      </c>
      <c r="B6" s="14" t="s">
        <v>91</v>
      </c>
    </row>
    <row r="7" spans="1:3" x14ac:dyDescent="0.25">
      <c r="A7" s="21" t="s">
        <v>8</v>
      </c>
      <c r="B7" s="14" t="s">
        <v>4</v>
      </c>
    </row>
    <row r="8" spans="1:3" x14ac:dyDescent="0.25">
      <c r="A8" s="21" t="s">
        <v>92</v>
      </c>
      <c r="B8" s="26" t="s">
        <v>94</v>
      </c>
    </row>
    <row r="9" spans="1:3" x14ac:dyDescent="0.25">
      <c r="A9" s="21" t="s">
        <v>5</v>
      </c>
      <c r="B9" s="26" t="s">
        <v>7</v>
      </c>
    </row>
    <row r="10" spans="1:3" ht="28.5" customHeight="1" x14ac:dyDescent="0.25">
      <c r="A10" s="22" t="s">
        <v>52</v>
      </c>
      <c r="B10" s="27">
        <v>0.2</v>
      </c>
    </row>
    <row r="11" spans="1:3" x14ac:dyDescent="0.25">
      <c r="A11" s="21" t="s">
        <v>50</v>
      </c>
      <c r="B11" s="26">
        <v>5</v>
      </c>
      <c r="C11" s="23"/>
    </row>
    <row r="12" spans="1:3" ht="14.25" customHeight="1" x14ac:dyDescent="0.25">
      <c r="A12" s="13" t="s">
        <v>65</v>
      </c>
      <c r="B12" s="36">
        <v>12500000</v>
      </c>
    </row>
    <row r="13" spans="1:3" x14ac:dyDescent="0.25">
      <c r="A13" s="13" t="s">
        <v>53</v>
      </c>
      <c r="B13" s="15">
        <f>IF(B9="Lien",0,B12*B10)</f>
        <v>2500000</v>
      </c>
    </row>
    <row r="14" spans="1:3" x14ac:dyDescent="0.25">
      <c r="A14" s="13" t="s">
        <v>19</v>
      </c>
      <c r="B14" s="15">
        <f>B12-B13</f>
        <v>10000000</v>
      </c>
    </row>
    <row r="15" spans="1:3" ht="14.25" customHeight="1" x14ac:dyDescent="0.25">
      <c r="A15" s="13" t="s">
        <v>24</v>
      </c>
      <c r="B15" s="16">
        <f>VLOOKUP(B8,'Loan Pricing'!A7:B9,2,FALSE)</f>
        <v>0.05</v>
      </c>
    </row>
    <row r="16" spans="1:3" s="24" customFormat="1" x14ac:dyDescent="0.25">
      <c r="A16" s="13" t="s">
        <v>20</v>
      </c>
      <c r="B16" s="33">
        <f>B11*12</f>
        <v>60</v>
      </c>
    </row>
    <row r="17" spans="1:2" s="25" customFormat="1" x14ac:dyDescent="0.25">
      <c r="A17" s="17" t="s">
        <v>55</v>
      </c>
      <c r="B17" s="18">
        <f>-PMT(B15/12,B16,B14,0)</f>
        <v>188712.33644010933</v>
      </c>
    </row>
    <row r="18" spans="1:2" ht="29.25" customHeight="1" x14ac:dyDescent="0.25">
      <c r="A18" s="35" t="s">
        <v>67</v>
      </c>
      <c r="B18" s="35"/>
    </row>
  </sheetData>
  <sheetProtection algorithmName="SHA-512" hashValue="QYE4u6nuk2Fl6aLbp2+xYPGzuvyTOGFBOLkppIGhEIILNgbWsS2VZpfh+UL/IX5r1bx36EeD1/eueHl1HFZwmw==" saltValue="Ba/CxtZxgXv7fTb4SP5Ycg==" spinCount="100000" sheet="1" selectLockedCells="1"/>
  <mergeCells count="1">
    <mergeCell ref="A18:B18"/>
  </mergeCells>
  <dataValidations count="1">
    <dataValidation type="whole" allowBlank="1" showInputMessage="1" showErrorMessage="1" error="Maximum financing available up to PKR 10,000,000. Kindly adjust property value or increase equity" prompt="Maximum financing available up to PKR 10,000,000" sqref="B14">
      <formula1>0</formula1>
      <formula2>10000000</formula2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'Dropdown Menus'!$B$2:$B$3</xm:f>
          </x14:formula1>
          <xm:sqref>B9</xm:sqref>
        </x14:dataValidation>
        <x14:dataValidation type="list" allowBlank="1" showInputMessage="1" showErrorMessage="1">
          <x14:formula1>
            <xm:f>'Dropdown Menus'!$B$6:$B$8</xm:f>
          </x14:formula1>
          <xm:sqref>B8</xm:sqref>
        </x14:dataValidation>
        <x14:dataValidation type="list" allowBlank="1" showInputMessage="1" showErrorMessage="1">
          <x14:formula1>
            <xm:f>'Dropdown Menus'!$B$11:$B$28</xm:f>
          </x14:formula1>
          <xm:sqref>B11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87"/>
  <sheetViews>
    <sheetView workbookViewId="0">
      <selection activeCell="D30" sqref="D30"/>
    </sheetView>
  </sheetViews>
  <sheetFormatPr defaultRowHeight="15" x14ac:dyDescent="0.25"/>
  <cols>
    <col min="1" max="1" width="14.85546875" style="1" bestFit="1" customWidth="1"/>
    <col min="2" max="2" width="16" bestFit="1" customWidth="1"/>
    <col min="3" max="3" width="16.140625" bestFit="1" customWidth="1"/>
    <col min="8" max="8" width="14.85546875" bestFit="1" customWidth="1"/>
    <col min="9" max="9" width="17.42578125" style="1" bestFit="1" customWidth="1"/>
  </cols>
  <sheetData>
    <row r="3" spans="1:9" x14ac:dyDescent="0.25">
      <c r="A3" s="1" t="s">
        <v>9</v>
      </c>
      <c r="B3" s="1" t="s">
        <v>10</v>
      </c>
      <c r="C3" s="1" t="s">
        <v>11</v>
      </c>
      <c r="D3" s="1" t="s">
        <v>12</v>
      </c>
      <c r="E3" s="1" t="s">
        <v>13</v>
      </c>
      <c r="F3" s="1" t="s">
        <v>14</v>
      </c>
      <c r="G3" s="1" t="s">
        <v>15</v>
      </c>
      <c r="H3" s="1" t="s">
        <v>16</v>
      </c>
      <c r="I3" s="1" t="s">
        <v>17</v>
      </c>
    </row>
    <row r="4" spans="1:9" x14ac:dyDescent="0.25">
      <c r="A4" s="1">
        <v>1</v>
      </c>
      <c r="B4" s="5">
        <f>'Loan Calculator'!B14</f>
        <v>10000000</v>
      </c>
      <c r="C4" s="5"/>
      <c r="D4" s="5"/>
      <c r="E4" s="5"/>
      <c r="F4" s="5"/>
      <c r="G4" s="5"/>
      <c r="H4" s="5"/>
      <c r="I4" s="6">
        <f>'Loan Calculator'!B16-1</f>
        <v>59</v>
      </c>
    </row>
    <row r="5" spans="1:9" x14ac:dyDescent="0.25">
      <c r="A5" s="1">
        <f>+A4+1</f>
        <v>2</v>
      </c>
      <c r="B5" s="5"/>
      <c r="C5" s="5"/>
      <c r="D5" s="5"/>
      <c r="E5" s="5"/>
      <c r="F5" s="5"/>
      <c r="G5" s="5"/>
      <c r="H5" s="5"/>
      <c r="I5" s="6"/>
    </row>
    <row r="6" spans="1:9" x14ac:dyDescent="0.25">
      <c r="A6" s="1">
        <f t="shared" ref="A6:A69" si="0">+A5+1</f>
        <v>3</v>
      </c>
      <c r="B6" s="5"/>
      <c r="C6" s="5"/>
      <c r="D6" s="5"/>
      <c r="E6" s="5"/>
      <c r="F6" s="5"/>
      <c r="G6" s="5"/>
      <c r="H6" s="5"/>
      <c r="I6" s="6"/>
    </row>
    <row r="7" spans="1:9" x14ac:dyDescent="0.25">
      <c r="A7" s="1">
        <f t="shared" si="0"/>
        <v>4</v>
      </c>
      <c r="B7" s="5"/>
      <c r="C7" s="5"/>
      <c r="D7" s="5"/>
      <c r="E7" s="5"/>
      <c r="F7" s="5"/>
      <c r="G7" s="5"/>
      <c r="H7" s="5"/>
      <c r="I7" s="6"/>
    </row>
    <row r="8" spans="1:9" x14ac:dyDescent="0.25">
      <c r="A8" s="1">
        <f t="shared" si="0"/>
        <v>5</v>
      </c>
      <c r="B8" s="5"/>
      <c r="C8" s="5"/>
      <c r="D8" s="5"/>
      <c r="E8" s="5"/>
      <c r="F8" s="5"/>
      <c r="G8" s="5"/>
      <c r="H8" s="5"/>
      <c r="I8" s="6"/>
    </row>
    <row r="9" spans="1:9" x14ac:dyDescent="0.25">
      <c r="A9" s="1">
        <f t="shared" si="0"/>
        <v>6</v>
      </c>
      <c r="B9" s="5"/>
      <c r="C9" s="5"/>
      <c r="D9" s="5"/>
      <c r="E9" s="5"/>
      <c r="F9" s="5"/>
      <c r="G9" s="5"/>
      <c r="H9" s="5"/>
      <c r="I9" s="6"/>
    </row>
    <row r="10" spans="1:9" x14ac:dyDescent="0.25">
      <c r="A10" s="1">
        <f t="shared" si="0"/>
        <v>7</v>
      </c>
      <c r="B10" s="5"/>
      <c r="C10" s="5"/>
      <c r="D10" s="5"/>
      <c r="E10" s="5"/>
      <c r="F10" s="5"/>
      <c r="G10" s="5"/>
      <c r="H10" s="5"/>
      <c r="I10" s="6"/>
    </row>
    <row r="11" spans="1:9" x14ac:dyDescent="0.25">
      <c r="A11" s="1">
        <f t="shared" si="0"/>
        <v>8</v>
      </c>
      <c r="B11" s="5"/>
      <c r="C11" s="5"/>
      <c r="D11" s="5"/>
      <c r="E11" s="5"/>
      <c r="F11" s="5"/>
      <c r="G11" s="5"/>
      <c r="H11" s="5"/>
      <c r="I11" s="6"/>
    </row>
    <row r="12" spans="1:9" x14ac:dyDescent="0.25">
      <c r="A12" s="1">
        <f t="shared" si="0"/>
        <v>9</v>
      </c>
      <c r="B12" s="5"/>
      <c r="C12" s="5"/>
      <c r="D12" s="5"/>
      <c r="E12" s="5"/>
      <c r="F12" s="5"/>
      <c r="G12" s="5"/>
      <c r="H12" s="5"/>
      <c r="I12" s="6"/>
    </row>
    <row r="13" spans="1:9" x14ac:dyDescent="0.25">
      <c r="A13" s="1">
        <f t="shared" si="0"/>
        <v>10</v>
      </c>
      <c r="B13" s="5"/>
      <c r="C13" s="5"/>
      <c r="D13" s="5"/>
      <c r="E13" s="5"/>
      <c r="F13" s="5"/>
      <c r="G13" s="5"/>
      <c r="H13" s="5"/>
      <c r="I13" s="6"/>
    </row>
    <row r="14" spans="1:9" x14ac:dyDescent="0.25">
      <c r="A14" s="1">
        <f t="shared" si="0"/>
        <v>11</v>
      </c>
      <c r="B14" s="5"/>
      <c r="C14" s="5"/>
      <c r="D14" s="5"/>
      <c r="E14" s="5"/>
      <c r="F14" s="5"/>
      <c r="G14" s="5"/>
      <c r="H14" s="5"/>
      <c r="I14" s="6"/>
    </row>
    <row r="15" spans="1:9" x14ac:dyDescent="0.25">
      <c r="A15" s="1">
        <f t="shared" si="0"/>
        <v>12</v>
      </c>
      <c r="B15" s="5"/>
      <c r="C15" s="5"/>
      <c r="D15" s="5"/>
      <c r="E15" s="5"/>
      <c r="F15" s="5"/>
      <c r="G15" s="5"/>
      <c r="H15" s="5"/>
      <c r="I15" s="6"/>
    </row>
    <row r="16" spans="1:9" x14ac:dyDescent="0.25">
      <c r="A16" s="1">
        <f t="shared" si="0"/>
        <v>13</v>
      </c>
      <c r="B16" s="5"/>
      <c r="C16" s="5"/>
      <c r="D16" s="5"/>
      <c r="E16" s="5"/>
      <c r="F16" s="5"/>
      <c r="G16" s="5"/>
      <c r="H16" s="5"/>
      <c r="I16" s="6"/>
    </row>
    <row r="17" spans="1:9" x14ac:dyDescent="0.25">
      <c r="A17" s="1">
        <f t="shared" si="0"/>
        <v>14</v>
      </c>
      <c r="B17" s="5"/>
      <c r="C17" s="5"/>
      <c r="D17" s="5"/>
      <c r="E17" s="5"/>
      <c r="F17" s="5"/>
      <c r="G17" s="5"/>
      <c r="H17" s="5"/>
      <c r="I17" s="6"/>
    </row>
    <row r="18" spans="1:9" x14ac:dyDescent="0.25">
      <c r="A18" s="1">
        <f t="shared" si="0"/>
        <v>15</v>
      </c>
      <c r="B18" s="5"/>
      <c r="C18" s="5"/>
      <c r="D18" s="5"/>
      <c r="E18" s="5"/>
      <c r="F18" s="5"/>
      <c r="G18" s="5"/>
      <c r="H18" s="5"/>
      <c r="I18" s="6"/>
    </row>
    <row r="19" spans="1:9" x14ac:dyDescent="0.25">
      <c r="A19" s="1">
        <f t="shared" si="0"/>
        <v>16</v>
      </c>
      <c r="B19" s="5"/>
      <c r="C19" s="5"/>
      <c r="D19" s="5"/>
      <c r="E19" s="5"/>
      <c r="F19" s="5"/>
      <c r="G19" s="5"/>
      <c r="H19" s="5"/>
      <c r="I19" s="6"/>
    </row>
    <row r="20" spans="1:9" x14ac:dyDescent="0.25">
      <c r="A20" s="1">
        <f t="shared" si="0"/>
        <v>17</v>
      </c>
      <c r="B20" s="5"/>
      <c r="C20" s="5"/>
      <c r="D20" s="5"/>
      <c r="E20" s="5"/>
      <c r="F20" s="5"/>
      <c r="G20" s="5"/>
      <c r="H20" s="5"/>
      <c r="I20" s="6"/>
    </row>
    <row r="21" spans="1:9" x14ac:dyDescent="0.25">
      <c r="A21" s="1">
        <f t="shared" si="0"/>
        <v>18</v>
      </c>
      <c r="B21" s="5"/>
      <c r="C21" s="5"/>
      <c r="D21" s="5"/>
      <c r="E21" s="5"/>
      <c r="F21" s="5"/>
      <c r="G21" s="5"/>
      <c r="H21" s="5"/>
      <c r="I21" s="6"/>
    </row>
    <row r="22" spans="1:9" x14ac:dyDescent="0.25">
      <c r="A22" s="1">
        <f t="shared" si="0"/>
        <v>19</v>
      </c>
      <c r="B22" s="5"/>
      <c r="C22" s="5"/>
      <c r="D22" s="5"/>
      <c r="E22" s="5"/>
      <c r="F22" s="5"/>
      <c r="G22" s="5"/>
      <c r="H22" s="5"/>
      <c r="I22" s="6"/>
    </row>
    <row r="23" spans="1:9" x14ac:dyDescent="0.25">
      <c r="A23" s="1">
        <f t="shared" si="0"/>
        <v>20</v>
      </c>
      <c r="B23" s="5"/>
      <c r="C23" s="5"/>
      <c r="D23" s="5"/>
      <c r="E23" s="5"/>
      <c r="F23" s="5"/>
      <c r="G23" s="5"/>
      <c r="H23" s="5"/>
      <c r="I23" s="6"/>
    </row>
    <row r="24" spans="1:9" x14ac:dyDescent="0.25">
      <c r="A24" s="1">
        <f t="shared" si="0"/>
        <v>21</v>
      </c>
      <c r="B24" s="5"/>
      <c r="C24" s="5"/>
      <c r="D24" s="5"/>
      <c r="E24" s="5"/>
      <c r="F24" s="5"/>
      <c r="G24" s="5"/>
      <c r="H24" s="5"/>
      <c r="I24" s="6"/>
    </row>
    <row r="25" spans="1:9" x14ac:dyDescent="0.25">
      <c r="A25" s="1">
        <f t="shared" si="0"/>
        <v>22</v>
      </c>
      <c r="B25" s="5"/>
      <c r="C25" s="5"/>
      <c r="D25" s="5"/>
      <c r="E25" s="5"/>
      <c r="F25" s="5"/>
      <c r="G25" s="5"/>
      <c r="H25" s="5"/>
      <c r="I25" s="6"/>
    </row>
    <row r="26" spans="1:9" x14ac:dyDescent="0.25">
      <c r="A26" s="1">
        <f t="shared" si="0"/>
        <v>23</v>
      </c>
      <c r="B26" s="5"/>
      <c r="C26" s="5"/>
      <c r="D26" s="5"/>
      <c r="E26" s="5"/>
      <c r="F26" s="5"/>
      <c r="G26" s="5"/>
      <c r="H26" s="5"/>
      <c r="I26" s="6"/>
    </row>
    <row r="27" spans="1:9" x14ac:dyDescent="0.25">
      <c r="A27" s="1">
        <f t="shared" si="0"/>
        <v>24</v>
      </c>
      <c r="B27" s="5"/>
      <c r="C27" s="5"/>
      <c r="D27" s="5"/>
      <c r="E27" s="5"/>
      <c r="F27" s="5"/>
      <c r="G27" s="5"/>
      <c r="H27" s="5"/>
      <c r="I27" s="6"/>
    </row>
    <row r="28" spans="1:9" x14ac:dyDescent="0.25">
      <c r="A28" s="1">
        <f t="shared" si="0"/>
        <v>25</v>
      </c>
      <c r="B28" s="5"/>
      <c r="C28" s="5"/>
      <c r="D28" s="5"/>
      <c r="E28" s="5"/>
      <c r="F28" s="5"/>
      <c r="G28" s="5"/>
      <c r="H28" s="5"/>
      <c r="I28" s="6"/>
    </row>
    <row r="29" spans="1:9" x14ac:dyDescent="0.25">
      <c r="A29" s="1">
        <f t="shared" si="0"/>
        <v>26</v>
      </c>
      <c r="B29" s="5"/>
      <c r="C29" s="5"/>
      <c r="D29" s="5"/>
      <c r="E29" s="5"/>
      <c r="F29" s="5"/>
      <c r="G29" s="5"/>
      <c r="H29" s="5"/>
      <c r="I29" s="6"/>
    </row>
    <row r="30" spans="1:9" x14ac:dyDescent="0.25">
      <c r="A30" s="1">
        <f t="shared" si="0"/>
        <v>27</v>
      </c>
      <c r="B30" s="5"/>
      <c r="C30" s="5"/>
      <c r="D30" s="5"/>
      <c r="E30" s="5"/>
      <c r="F30" s="5"/>
      <c r="G30" s="5"/>
      <c r="H30" s="5"/>
      <c r="I30" s="6"/>
    </row>
    <row r="31" spans="1:9" x14ac:dyDescent="0.25">
      <c r="A31" s="1">
        <f t="shared" si="0"/>
        <v>28</v>
      </c>
      <c r="B31" s="5"/>
      <c r="C31" s="5"/>
      <c r="D31" s="5"/>
      <c r="E31" s="5"/>
      <c r="F31" s="5"/>
      <c r="G31" s="5"/>
      <c r="H31" s="5"/>
      <c r="I31" s="6"/>
    </row>
    <row r="32" spans="1:9" x14ac:dyDescent="0.25">
      <c r="A32" s="1">
        <f t="shared" si="0"/>
        <v>29</v>
      </c>
      <c r="B32" s="5"/>
      <c r="C32" s="5"/>
      <c r="D32" s="5"/>
      <c r="E32" s="5"/>
      <c r="F32" s="5"/>
      <c r="G32" s="5"/>
      <c r="H32" s="5"/>
      <c r="I32" s="6"/>
    </row>
    <row r="33" spans="1:9" x14ac:dyDescent="0.25">
      <c r="A33" s="1">
        <f t="shared" si="0"/>
        <v>30</v>
      </c>
      <c r="B33" s="5"/>
      <c r="C33" s="5"/>
      <c r="D33" s="5"/>
      <c r="E33" s="5"/>
      <c r="F33" s="5"/>
      <c r="G33" s="5"/>
      <c r="H33" s="5"/>
      <c r="I33" s="6"/>
    </row>
    <row r="34" spans="1:9" x14ac:dyDescent="0.25">
      <c r="A34" s="1">
        <f t="shared" si="0"/>
        <v>31</v>
      </c>
      <c r="B34" s="5"/>
      <c r="C34" s="5"/>
      <c r="D34" s="5"/>
      <c r="E34" s="5"/>
      <c r="F34" s="5"/>
      <c r="G34" s="5"/>
      <c r="H34" s="5"/>
      <c r="I34" s="6"/>
    </row>
    <row r="35" spans="1:9" x14ac:dyDescent="0.25">
      <c r="A35" s="1">
        <f t="shared" si="0"/>
        <v>32</v>
      </c>
      <c r="B35" s="5"/>
      <c r="C35" s="5"/>
      <c r="D35" s="5"/>
      <c r="E35" s="5"/>
      <c r="F35" s="5"/>
      <c r="G35" s="5"/>
      <c r="H35" s="5"/>
      <c r="I35" s="6"/>
    </row>
    <row r="36" spans="1:9" x14ac:dyDescent="0.25">
      <c r="A36" s="1">
        <f t="shared" si="0"/>
        <v>33</v>
      </c>
      <c r="B36" s="5"/>
      <c r="C36" s="5"/>
      <c r="D36" s="5"/>
      <c r="E36" s="5"/>
      <c r="F36" s="5"/>
      <c r="G36" s="5"/>
      <c r="H36" s="5"/>
      <c r="I36" s="6"/>
    </row>
    <row r="37" spans="1:9" x14ac:dyDescent="0.25">
      <c r="A37" s="1">
        <f t="shared" si="0"/>
        <v>34</v>
      </c>
      <c r="B37" s="5"/>
      <c r="C37" s="5"/>
      <c r="D37" s="5"/>
      <c r="E37" s="5"/>
      <c r="F37" s="5"/>
      <c r="G37" s="5"/>
      <c r="H37" s="5"/>
      <c r="I37" s="6"/>
    </row>
    <row r="38" spans="1:9" x14ac:dyDescent="0.25">
      <c r="A38" s="1">
        <f t="shared" si="0"/>
        <v>35</v>
      </c>
      <c r="B38" s="5"/>
      <c r="C38" s="5"/>
      <c r="D38" s="5"/>
      <c r="E38" s="5"/>
      <c r="F38" s="5"/>
      <c r="G38" s="5"/>
      <c r="H38" s="5"/>
      <c r="I38" s="6"/>
    </row>
    <row r="39" spans="1:9" x14ac:dyDescent="0.25">
      <c r="A39" s="1">
        <f t="shared" si="0"/>
        <v>36</v>
      </c>
      <c r="B39" s="5"/>
      <c r="C39" s="5"/>
      <c r="D39" s="5"/>
      <c r="E39" s="5"/>
      <c r="F39" s="5"/>
      <c r="G39" s="5"/>
      <c r="H39" s="5"/>
      <c r="I39" s="6"/>
    </row>
    <row r="40" spans="1:9" x14ac:dyDescent="0.25">
      <c r="A40" s="1">
        <f t="shared" si="0"/>
        <v>37</v>
      </c>
      <c r="B40" s="5"/>
      <c r="C40" s="5"/>
      <c r="D40" s="5"/>
      <c r="E40" s="5"/>
      <c r="F40" s="5"/>
      <c r="G40" s="5"/>
      <c r="H40" s="5"/>
      <c r="I40" s="6"/>
    </row>
    <row r="41" spans="1:9" x14ac:dyDescent="0.25">
      <c r="A41" s="1">
        <f t="shared" si="0"/>
        <v>38</v>
      </c>
      <c r="B41" s="5"/>
      <c r="C41" s="5"/>
      <c r="D41" s="5"/>
      <c r="E41" s="5"/>
      <c r="F41" s="5"/>
      <c r="G41" s="5"/>
      <c r="H41" s="5"/>
      <c r="I41" s="6"/>
    </row>
    <row r="42" spans="1:9" x14ac:dyDescent="0.25">
      <c r="A42" s="1">
        <f t="shared" si="0"/>
        <v>39</v>
      </c>
      <c r="B42" s="5"/>
      <c r="C42" s="5"/>
      <c r="D42" s="5"/>
      <c r="E42" s="5"/>
      <c r="F42" s="5"/>
      <c r="G42" s="5"/>
      <c r="H42" s="5"/>
      <c r="I42" s="6"/>
    </row>
    <row r="43" spans="1:9" x14ac:dyDescent="0.25">
      <c r="A43" s="1">
        <f t="shared" si="0"/>
        <v>40</v>
      </c>
      <c r="B43" s="5"/>
      <c r="C43" s="5"/>
      <c r="D43" s="5"/>
      <c r="E43" s="5"/>
      <c r="F43" s="5"/>
      <c r="G43" s="5"/>
      <c r="H43" s="5"/>
      <c r="I43" s="6"/>
    </row>
    <row r="44" spans="1:9" x14ac:dyDescent="0.25">
      <c r="A44" s="1">
        <f t="shared" si="0"/>
        <v>41</v>
      </c>
      <c r="B44" s="5"/>
      <c r="C44" s="5"/>
      <c r="D44" s="5"/>
      <c r="E44" s="5"/>
      <c r="F44" s="5"/>
      <c r="G44" s="5"/>
      <c r="H44" s="5"/>
      <c r="I44" s="6"/>
    </row>
    <row r="45" spans="1:9" x14ac:dyDescent="0.25">
      <c r="A45" s="1">
        <f t="shared" si="0"/>
        <v>42</v>
      </c>
      <c r="B45" s="5"/>
      <c r="C45" s="5"/>
      <c r="D45" s="5"/>
      <c r="E45" s="5"/>
      <c r="F45" s="5"/>
      <c r="G45" s="5"/>
      <c r="H45" s="5"/>
      <c r="I45" s="6"/>
    </row>
    <row r="46" spans="1:9" x14ac:dyDescent="0.25">
      <c r="A46" s="1">
        <f t="shared" si="0"/>
        <v>43</v>
      </c>
      <c r="B46" s="5"/>
      <c r="C46" s="5"/>
      <c r="D46" s="5"/>
      <c r="E46" s="5"/>
      <c r="F46" s="5"/>
      <c r="G46" s="5"/>
      <c r="H46" s="5"/>
      <c r="I46" s="6"/>
    </row>
    <row r="47" spans="1:9" x14ac:dyDescent="0.25">
      <c r="A47" s="1">
        <f t="shared" si="0"/>
        <v>44</v>
      </c>
      <c r="B47" s="5"/>
      <c r="C47" s="5"/>
      <c r="D47" s="5"/>
      <c r="E47" s="5"/>
      <c r="F47" s="5"/>
      <c r="G47" s="5"/>
      <c r="H47" s="5"/>
      <c r="I47" s="6"/>
    </row>
    <row r="48" spans="1:9" x14ac:dyDescent="0.25">
      <c r="A48" s="1">
        <f t="shared" si="0"/>
        <v>45</v>
      </c>
      <c r="B48" s="5"/>
      <c r="C48" s="5"/>
      <c r="D48" s="5"/>
      <c r="E48" s="5"/>
      <c r="F48" s="5"/>
      <c r="G48" s="5"/>
      <c r="H48" s="5"/>
      <c r="I48" s="6"/>
    </row>
    <row r="49" spans="1:9" x14ac:dyDescent="0.25">
      <c r="A49" s="1">
        <f t="shared" si="0"/>
        <v>46</v>
      </c>
      <c r="B49" s="5"/>
      <c r="C49" s="5"/>
      <c r="D49" s="5"/>
      <c r="E49" s="5"/>
      <c r="F49" s="5"/>
      <c r="G49" s="5"/>
      <c r="H49" s="5"/>
      <c r="I49" s="6"/>
    </row>
    <row r="50" spans="1:9" x14ac:dyDescent="0.25">
      <c r="A50" s="1">
        <f t="shared" si="0"/>
        <v>47</v>
      </c>
      <c r="B50" s="5"/>
      <c r="C50" s="5"/>
      <c r="D50" s="5"/>
      <c r="E50" s="5"/>
      <c r="F50" s="5"/>
      <c r="G50" s="5"/>
      <c r="H50" s="5"/>
      <c r="I50" s="6"/>
    </row>
    <row r="51" spans="1:9" x14ac:dyDescent="0.25">
      <c r="A51" s="1">
        <f t="shared" si="0"/>
        <v>48</v>
      </c>
      <c r="B51" s="5"/>
      <c r="C51" s="5"/>
      <c r="D51" s="5"/>
      <c r="E51" s="5"/>
      <c r="F51" s="5"/>
      <c r="G51" s="5"/>
      <c r="H51" s="5"/>
      <c r="I51" s="6"/>
    </row>
    <row r="52" spans="1:9" x14ac:dyDescent="0.25">
      <c r="A52" s="1">
        <f t="shared" si="0"/>
        <v>49</v>
      </c>
      <c r="B52" s="5"/>
      <c r="C52" s="5"/>
      <c r="D52" s="5"/>
      <c r="E52" s="5"/>
      <c r="F52" s="5"/>
      <c r="G52" s="5"/>
      <c r="H52" s="5"/>
      <c r="I52" s="6"/>
    </row>
    <row r="53" spans="1:9" x14ac:dyDescent="0.25">
      <c r="A53" s="1">
        <f t="shared" si="0"/>
        <v>50</v>
      </c>
      <c r="B53" s="5"/>
      <c r="C53" s="5"/>
      <c r="D53" s="5"/>
      <c r="E53" s="5"/>
      <c r="F53" s="5"/>
      <c r="G53" s="5"/>
      <c r="H53" s="5"/>
      <c r="I53" s="6"/>
    </row>
    <row r="54" spans="1:9" x14ac:dyDescent="0.25">
      <c r="A54" s="1">
        <f t="shared" si="0"/>
        <v>51</v>
      </c>
      <c r="B54" s="5"/>
      <c r="C54" s="5"/>
      <c r="D54" s="5"/>
      <c r="E54" s="5"/>
      <c r="F54" s="5"/>
      <c r="G54" s="5"/>
      <c r="H54" s="5"/>
      <c r="I54" s="6"/>
    </row>
    <row r="55" spans="1:9" x14ac:dyDescent="0.25">
      <c r="A55" s="1">
        <f t="shared" si="0"/>
        <v>52</v>
      </c>
      <c r="B55" s="5"/>
      <c r="C55" s="5"/>
      <c r="D55" s="5"/>
      <c r="E55" s="5"/>
      <c r="F55" s="5"/>
      <c r="G55" s="5"/>
      <c r="H55" s="5"/>
      <c r="I55" s="6"/>
    </row>
    <row r="56" spans="1:9" x14ac:dyDescent="0.25">
      <c r="A56" s="1">
        <f t="shared" si="0"/>
        <v>53</v>
      </c>
      <c r="B56" s="5"/>
      <c r="C56" s="5"/>
      <c r="D56" s="5"/>
      <c r="E56" s="5"/>
      <c r="F56" s="5"/>
      <c r="G56" s="5"/>
      <c r="H56" s="5"/>
      <c r="I56" s="6"/>
    </row>
    <row r="57" spans="1:9" x14ac:dyDescent="0.25">
      <c r="A57" s="1">
        <f t="shared" si="0"/>
        <v>54</v>
      </c>
      <c r="B57" s="5"/>
      <c r="C57" s="5"/>
      <c r="D57" s="5"/>
      <c r="E57" s="5"/>
      <c r="F57" s="5"/>
      <c r="G57" s="5"/>
      <c r="H57" s="5"/>
      <c r="I57" s="6"/>
    </row>
    <row r="58" spans="1:9" x14ac:dyDescent="0.25">
      <c r="A58" s="1">
        <f t="shared" si="0"/>
        <v>55</v>
      </c>
      <c r="B58" s="5"/>
      <c r="C58" s="5"/>
      <c r="D58" s="5"/>
      <c r="E58" s="5"/>
      <c r="F58" s="5"/>
      <c r="G58" s="5"/>
      <c r="H58" s="5"/>
      <c r="I58" s="6"/>
    </row>
    <row r="59" spans="1:9" x14ac:dyDescent="0.25">
      <c r="A59" s="1">
        <f>+A58+1</f>
        <v>56</v>
      </c>
      <c r="B59" s="5"/>
      <c r="C59" s="5"/>
      <c r="D59" s="5"/>
      <c r="E59" s="5"/>
      <c r="F59" s="5"/>
      <c r="G59" s="5"/>
      <c r="H59" s="5"/>
      <c r="I59" s="6"/>
    </row>
    <row r="60" spans="1:9" x14ac:dyDescent="0.25">
      <c r="A60" s="1">
        <f t="shared" si="0"/>
        <v>57</v>
      </c>
      <c r="B60" s="5"/>
      <c r="C60" s="5"/>
      <c r="D60" s="5"/>
      <c r="E60" s="5"/>
      <c r="F60" s="5"/>
      <c r="G60" s="5"/>
      <c r="H60" s="5"/>
      <c r="I60" s="6"/>
    </row>
    <row r="61" spans="1:9" x14ac:dyDescent="0.25">
      <c r="A61" s="1">
        <f t="shared" si="0"/>
        <v>58</v>
      </c>
      <c r="B61" s="5"/>
      <c r="C61" s="5"/>
      <c r="D61" s="5"/>
      <c r="E61" s="5"/>
      <c r="F61" s="5"/>
      <c r="G61" s="5"/>
      <c r="H61" s="5"/>
      <c r="I61" s="6"/>
    </row>
    <row r="62" spans="1:9" x14ac:dyDescent="0.25">
      <c r="A62" s="1">
        <f t="shared" si="0"/>
        <v>59</v>
      </c>
      <c r="B62" s="5"/>
      <c r="C62" s="5"/>
      <c r="D62" s="5"/>
      <c r="E62" s="5"/>
      <c r="F62" s="5"/>
      <c r="G62" s="5"/>
      <c r="H62" s="5"/>
      <c r="I62" s="6"/>
    </row>
    <row r="63" spans="1:9" x14ac:dyDescent="0.25">
      <c r="A63" s="1">
        <f t="shared" si="0"/>
        <v>60</v>
      </c>
      <c r="B63" s="5"/>
      <c r="C63" s="5"/>
      <c r="D63" s="5"/>
      <c r="E63" s="5"/>
      <c r="F63" s="5"/>
      <c r="G63" s="5"/>
      <c r="H63" s="5"/>
      <c r="I63" s="6"/>
    </row>
    <row r="64" spans="1:9" x14ac:dyDescent="0.25">
      <c r="A64" s="1">
        <f t="shared" si="0"/>
        <v>61</v>
      </c>
      <c r="B64" s="5"/>
      <c r="C64" s="5"/>
      <c r="D64" s="5"/>
      <c r="E64" s="5"/>
      <c r="F64" s="5"/>
      <c r="G64" s="5"/>
      <c r="H64" s="5"/>
      <c r="I64" s="6"/>
    </row>
    <row r="65" spans="1:9" x14ac:dyDescent="0.25">
      <c r="A65" s="1">
        <f t="shared" si="0"/>
        <v>62</v>
      </c>
      <c r="B65" s="5"/>
      <c r="C65" s="5"/>
      <c r="D65" s="5"/>
      <c r="E65" s="5"/>
      <c r="F65" s="5"/>
      <c r="G65" s="5"/>
      <c r="H65" s="5"/>
      <c r="I65" s="6"/>
    </row>
    <row r="66" spans="1:9" x14ac:dyDescent="0.25">
      <c r="A66" s="1">
        <f t="shared" si="0"/>
        <v>63</v>
      </c>
      <c r="B66" s="5"/>
      <c r="C66" s="5"/>
      <c r="D66" s="5"/>
      <c r="E66" s="5"/>
      <c r="F66" s="5"/>
      <c r="G66" s="5"/>
      <c r="H66" s="5"/>
      <c r="I66" s="6"/>
    </row>
    <row r="67" spans="1:9" x14ac:dyDescent="0.25">
      <c r="A67" s="1">
        <f t="shared" si="0"/>
        <v>64</v>
      </c>
      <c r="B67" s="5"/>
      <c r="C67" s="5"/>
      <c r="D67" s="5"/>
      <c r="E67" s="5"/>
      <c r="F67" s="5"/>
      <c r="G67" s="5"/>
      <c r="H67" s="5"/>
      <c r="I67" s="6"/>
    </row>
    <row r="68" spans="1:9" x14ac:dyDescent="0.25">
      <c r="A68" s="1">
        <f t="shared" si="0"/>
        <v>65</v>
      </c>
      <c r="B68" s="5"/>
      <c r="C68" s="5"/>
      <c r="D68" s="5"/>
      <c r="E68" s="5"/>
      <c r="F68" s="5"/>
      <c r="G68" s="5"/>
      <c r="H68" s="5"/>
      <c r="I68" s="6"/>
    </row>
    <row r="69" spans="1:9" x14ac:dyDescent="0.25">
      <c r="A69" s="1">
        <f t="shared" si="0"/>
        <v>66</v>
      </c>
      <c r="B69" s="5"/>
      <c r="C69" s="5"/>
      <c r="D69" s="5"/>
      <c r="E69" s="5"/>
      <c r="F69" s="5"/>
      <c r="G69" s="5"/>
      <c r="H69" s="5"/>
      <c r="I69" s="6"/>
    </row>
    <row r="70" spans="1:9" x14ac:dyDescent="0.25">
      <c r="A70" s="1">
        <f t="shared" ref="A70:A72" si="1">+A69+1</f>
        <v>67</v>
      </c>
      <c r="B70" s="5"/>
      <c r="C70" s="5"/>
      <c r="D70" s="5"/>
      <c r="E70" s="5"/>
      <c r="F70" s="5"/>
      <c r="G70" s="5"/>
      <c r="H70" s="5"/>
      <c r="I70" s="6"/>
    </row>
    <row r="71" spans="1:9" x14ac:dyDescent="0.25">
      <c r="A71" s="1">
        <f t="shared" si="1"/>
        <v>68</v>
      </c>
      <c r="B71" s="5"/>
      <c r="C71" s="5"/>
      <c r="D71" s="5"/>
      <c r="E71" s="5"/>
      <c r="F71" s="5"/>
      <c r="G71" s="5"/>
      <c r="H71" s="5"/>
      <c r="I71" s="6"/>
    </row>
    <row r="72" spans="1:9" x14ac:dyDescent="0.25">
      <c r="A72" s="1">
        <f t="shared" si="1"/>
        <v>69</v>
      </c>
      <c r="B72" s="5"/>
      <c r="C72" s="5"/>
      <c r="D72" s="5"/>
      <c r="E72" s="5"/>
      <c r="F72" s="5"/>
      <c r="G72" s="5"/>
      <c r="H72" s="5"/>
      <c r="I72" s="6"/>
    </row>
    <row r="73" spans="1:9" x14ac:dyDescent="0.25">
      <c r="A73" s="1">
        <f>+A72+1</f>
        <v>70</v>
      </c>
      <c r="B73" s="5"/>
      <c r="C73" s="5"/>
      <c r="D73" s="5"/>
      <c r="E73" s="5"/>
      <c r="F73" s="5"/>
      <c r="G73" s="5"/>
      <c r="H73" s="5"/>
      <c r="I73" s="6"/>
    </row>
    <row r="74" spans="1:9" x14ac:dyDescent="0.25">
      <c r="A74" s="1">
        <f t="shared" ref="A74:A82" si="2">+A73+1</f>
        <v>71</v>
      </c>
      <c r="B74" s="5"/>
      <c r="C74" s="5"/>
      <c r="D74" s="5"/>
      <c r="E74" s="5"/>
      <c r="F74" s="5"/>
      <c r="G74" s="5"/>
      <c r="H74" s="5"/>
      <c r="I74" s="6"/>
    </row>
    <row r="75" spans="1:9" x14ac:dyDescent="0.25">
      <c r="A75" s="1">
        <f t="shared" si="2"/>
        <v>72</v>
      </c>
      <c r="B75" s="5"/>
      <c r="C75" s="5"/>
      <c r="D75" s="5"/>
      <c r="E75" s="5"/>
      <c r="F75" s="5"/>
      <c r="G75" s="5"/>
      <c r="H75" s="5"/>
      <c r="I75" s="6"/>
    </row>
    <row r="76" spans="1:9" x14ac:dyDescent="0.25">
      <c r="A76" s="1">
        <f t="shared" si="2"/>
        <v>73</v>
      </c>
      <c r="B76" s="5"/>
      <c r="C76" s="5"/>
      <c r="D76" s="5"/>
      <c r="E76" s="5"/>
      <c r="F76" s="5"/>
      <c r="G76" s="5"/>
      <c r="H76" s="5"/>
      <c r="I76" s="6"/>
    </row>
    <row r="77" spans="1:9" x14ac:dyDescent="0.25">
      <c r="A77" s="1">
        <f t="shared" si="2"/>
        <v>74</v>
      </c>
      <c r="B77" s="5"/>
      <c r="C77" s="5"/>
      <c r="D77" s="5"/>
      <c r="E77" s="5"/>
      <c r="F77" s="5"/>
      <c r="G77" s="5"/>
      <c r="H77" s="5"/>
      <c r="I77" s="6"/>
    </row>
    <row r="78" spans="1:9" x14ac:dyDescent="0.25">
      <c r="A78" s="1">
        <f t="shared" si="2"/>
        <v>75</v>
      </c>
      <c r="B78" s="5"/>
      <c r="C78" s="5"/>
      <c r="D78" s="5"/>
      <c r="E78" s="5"/>
      <c r="F78" s="5"/>
      <c r="G78" s="5"/>
      <c r="H78" s="5"/>
      <c r="I78" s="6"/>
    </row>
    <row r="79" spans="1:9" x14ac:dyDescent="0.25">
      <c r="A79" s="1">
        <f t="shared" si="2"/>
        <v>76</v>
      </c>
      <c r="B79" s="5"/>
      <c r="C79" s="5"/>
      <c r="D79" s="5"/>
      <c r="E79" s="5"/>
      <c r="F79" s="5"/>
      <c r="G79" s="5"/>
      <c r="H79" s="5"/>
      <c r="I79" s="6"/>
    </row>
    <row r="80" spans="1:9" x14ac:dyDescent="0.25">
      <c r="A80" s="1">
        <f t="shared" si="2"/>
        <v>77</v>
      </c>
      <c r="B80" s="5"/>
      <c r="C80" s="5"/>
      <c r="D80" s="5"/>
      <c r="E80" s="5"/>
      <c r="F80" s="5"/>
      <c r="G80" s="5"/>
      <c r="H80" s="5"/>
      <c r="I80" s="6"/>
    </row>
    <row r="81" spans="1:9" x14ac:dyDescent="0.25">
      <c r="A81" s="1">
        <f t="shared" si="2"/>
        <v>78</v>
      </c>
      <c r="B81" s="5"/>
      <c r="C81" s="5"/>
      <c r="D81" s="5"/>
      <c r="E81" s="5"/>
      <c r="F81" s="5"/>
      <c r="G81" s="5"/>
      <c r="H81" s="5"/>
      <c r="I81" s="6"/>
    </row>
    <row r="82" spans="1:9" x14ac:dyDescent="0.25">
      <c r="A82" s="1">
        <f t="shared" si="2"/>
        <v>79</v>
      </c>
      <c r="B82" s="5"/>
      <c r="C82" s="5"/>
      <c r="D82" s="5"/>
      <c r="E82" s="5"/>
      <c r="F82" s="5"/>
      <c r="G82" s="5"/>
      <c r="H82" s="5"/>
      <c r="I82" s="6"/>
    </row>
    <row r="83" spans="1:9" x14ac:dyDescent="0.25">
      <c r="A83" s="1">
        <f>+A82+1</f>
        <v>80</v>
      </c>
      <c r="B83" s="5"/>
      <c r="C83" s="5"/>
      <c r="D83" s="5"/>
      <c r="E83" s="5"/>
      <c r="F83" s="5"/>
      <c r="G83" s="5"/>
      <c r="H83" s="5"/>
      <c r="I83" s="6"/>
    </row>
    <row r="84" spans="1:9" x14ac:dyDescent="0.25">
      <c r="A84" s="1">
        <f t="shared" ref="A84:A87" si="3">+A83+1</f>
        <v>81</v>
      </c>
      <c r="B84" s="5"/>
      <c r="C84" s="5"/>
      <c r="D84" s="5"/>
      <c r="E84" s="5"/>
      <c r="F84" s="5"/>
      <c r="G84" s="5"/>
      <c r="H84" s="5"/>
      <c r="I84" s="6"/>
    </row>
    <row r="85" spans="1:9" x14ac:dyDescent="0.25">
      <c r="A85" s="1">
        <f t="shared" si="3"/>
        <v>82</v>
      </c>
      <c r="B85" s="5"/>
      <c r="C85" s="5"/>
      <c r="D85" s="5"/>
      <c r="E85" s="5"/>
      <c r="F85" s="5"/>
      <c r="G85" s="5"/>
      <c r="H85" s="5"/>
      <c r="I85" s="6"/>
    </row>
    <row r="86" spans="1:9" x14ac:dyDescent="0.25">
      <c r="A86" s="1">
        <f t="shared" si="3"/>
        <v>83</v>
      </c>
      <c r="B86" s="5"/>
      <c r="C86" s="5"/>
      <c r="D86" s="5"/>
      <c r="E86" s="5"/>
      <c r="F86" s="5"/>
      <c r="G86" s="5"/>
      <c r="H86" s="5"/>
      <c r="I86" s="6"/>
    </row>
    <row r="87" spans="1:9" x14ac:dyDescent="0.25">
      <c r="A87" s="1">
        <f t="shared" si="3"/>
        <v>84</v>
      </c>
      <c r="B87" s="5"/>
      <c r="C87" s="5"/>
      <c r="D87" s="5"/>
      <c r="E87" s="5"/>
      <c r="F87" s="5"/>
      <c r="G87" s="5"/>
      <c r="H87" s="5"/>
      <c r="I87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workbookViewId="0">
      <selection activeCell="B9" sqref="B9"/>
    </sheetView>
  </sheetViews>
  <sheetFormatPr defaultRowHeight="15" x14ac:dyDescent="0.25"/>
  <cols>
    <col min="1" max="1" width="29.28515625" style="1" bestFit="1" customWidth="1"/>
    <col min="2" max="2" width="18.42578125" style="1" bestFit="1" customWidth="1"/>
    <col min="3" max="3" width="16.5703125" style="1" bestFit="1" customWidth="1"/>
  </cols>
  <sheetData>
    <row r="1" spans="1:14" x14ac:dyDescent="0.25">
      <c r="A1" s="1" t="s">
        <v>25</v>
      </c>
      <c r="B1" s="12">
        <v>0.06</v>
      </c>
    </row>
    <row r="2" spans="1:14" x14ac:dyDescent="0.25">
      <c r="A2" s="1" t="s">
        <v>28</v>
      </c>
      <c r="B2" s="12">
        <v>8.2500000000000004E-2</v>
      </c>
    </row>
    <row r="3" spans="1:14" ht="15.75" thickBot="1" x14ac:dyDescent="0.3">
      <c r="B3" s="1" t="s">
        <v>56</v>
      </c>
      <c r="C3" s="1" t="s">
        <v>57</v>
      </c>
      <c r="D3" s="1" t="s">
        <v>58</v>
      </c>
      <c r="E3" s="1" t="s">
        <v>59</v>
      </c>
      <c r="F3" s="1" t="s">
        <v>60</v>
      </c>
      <c r="G3" s="1" t="s">
        <v>61</v>
      </c>
      <c r="H3" s="1" t="s">
        <v>62</v>
      </c>
    </row>
    <row r="4" spans="1:14" x14ac:dyDescent="0.25">
      <c r="A4" s="1" t="s">
        <v>26</v>
      </c>
      <c r="B4" s="31">
        <v>7.87</v>
      </c>
      <c r="C4" s="31">
        <v>8.73</v>
      </c>
      <c r="D4" s="31">
        <v>9.31</v>
      </c>
      <c r="E4" s="31">
        <v>9.65</v>
      </c>
      <c r="F4" s="31">
        <v>9.86</v>
      </c>
      <c r="G4" s="31">
        <v>9.98</v>
      </c>
      <c r="H4" s="31">
        <v>10.08</v>
      </c>
      <c r="I4" s="9"/>
      <c r="J4" s="9"/>
      <c r="K4" s="9"/>
      <c r="L4" s="9"/>
      <c r="M4" s="9"/>
      <c r="N4" s="7"/>
    </row>
    <row r="5" spans="1:14" x14ac:dyDescent="0.25">
      <c r="B5" s="8"/>
      <c r="C5" s="8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x14ac:dyDescent="0.25">
      <c r="B6" s="8" t="s">
        <v>6</v>
      </c>
      <c r="C6" s="8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x14ac:dyDescent="0.25">
      <c r="A7" s="1" t="s">
        <v>93</v>
      </c>
      <c r="B7" s="32">
        <v>0.03</v>
      </c>
      <c r="C7" s="32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x14ac:dyDescent="0.25">
      <c r="A8" s="1" t="s">
        <v>94</v>
      </c>
      <c r="B8" s="32">
        <v>0.05</v>
      </c>
      <c r="C8" s="32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x14ac:dyDescent="0.25">
      <c r="A9" s="1" t="s">
        <v>95</v>
      </c>
      <c r="B9" s="32">
        <v>7.0000000000000007E-2</v>
      </c>
      <c r="C9" s="32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 x14ac:dyDescent="0.25">
      <c r="B10" s="34"/>
      <c r="C10" s="32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x14ac:dyDescent="0.25">
      <c r="B11" s="34"/>
      <c r="C11" s="32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 x14ac:dyDescent="0.25">
      <c r="B12" s="8"/>
      <c r="C12" s="8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x14ac:dyDescent="0.25">
      <c r="A13" s="1" t="s">
        <v>4</v>
      </c>
      <c r="B13" s="8" t="s">
        <v>6</v>
      </c>
      <c r="C13" s="8" t="s">
        <v>7</v>
      </c>
      <c r="D13" s="8" t="s">
        <v>26</v>
      </c>
      <c r="E13" s="8" t="s">
        <v>27</v>
      </c>
      <c r="F13" s="7"/>
      <c r="G13" s="7"/>
      <c r="H13" s="7"/>
      <c r="I13" s="7"/>
      <c r="J13" s="7"/>
      <c r="K13" s="7"/>
      <c r="L13" s="7"/>
      <c r="M13" s="7"/>
      <c r="N13" s="7"/>
    </row>
    <row r="14" spans="1:14" x14ac:dyDescent="0.25">
      <c r="A14" s="1">
        <v>1</v>
      </c>
      <c r="B14" s="11">
        <v>0.08</v>
      </c>
      <c r="C14" s="11">
        <v>9.3700000000000006E-2</v>
      </c>
      <c r="D14" s="10">
        <v>7.8700000000000006E-2</v>
      </c>
      <c r="E14" s="11">
        <v>7.0000000000000007E-2</v>
      </c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">
        <v>2</v>
      </c>
      <c r="B15" s="11">
        <v>8.249999999999999E-2</v>
      </c>
      <c r="C15" s="11">
        <v>0.1023</v>
      </c>
      <c r="D15" s="2">
        <v>8.7300000000000003E-2</v>
      </c>
      <c r="E15" s="12">
        <v>7.2499999999999995E-2</v>
      </c>
    </row>
    <row r="16" spans="1:14" x14ac:dyDescent="0.25">
      <c r="A16" s="1">
        <v>3</v>
      </c>
      <c r="B16" s="11">
        <v>8.4999999999999992E-2</v>
      </c>
      <c r="C16" s="11">
        <v>0.1081</v>
      </c>
      <c r="D16" s="2">
        <v>9.3100000000000002E-2</v>
      </c>
      <c r="E16" s="12">
        <v>7.4999999999999997E-2</v>
      </c>
    </row>
    <row r="17" spans="1:5" x14ac:dyDescent="0.25">
      <c r="A17" s="1">
        <v>4</v>
      </c>
      <c r="B17" s="11">
        <v>0.09</v>
      </c>
      <c r="C17" s="11">
        <v>0.1115</v>
      </c>
      <c r="D17" s="2">
        <v>9.6500000000000002E-2</v>
      </c>
      <c r="E17" s="12">
        <v>0.08</v>
      </c>
    </row>
    <row r="18" spans="1:5" x14ac:dyDescent="0.25">
      <c r="A18" s="1">
        <v>5</v>
      </c>
      <c r="B18" s="11">
        <v>9.2499999999999999E-2</v>
      </c>
      <c r="C18" s="11">
        <v>0.11359999999999999</v>
      </c>
      <c r="D18" s="2">
        <v>9.8599999999999993E-2</v>
      </c>
      <c r="E18" s="12">
        <v>8.2500000000000004E-2</v>
      </c>
    </row>
    <row r="19" spans="1:5" x14ac:dyDescent="0.25">
      <c r="A19" s="1">
        <v>6</v>
      </c>
      <c r="B19" s="11">
        <v>9.35E-2</v>
      </c>
      <c r="C19" s="11">
        <v>0.1148</v>
      </c>
      <c r="D19" s="2">
        <v>9.98E-2</v>
      </c>
      <c r="E19" s="12">
        <v>8.3500000000000005E-2</v>
      </c>
    </row>
    <row r="20" spans="1:5" x14ac:dyDescent="0.25">
      <c r="A20" s="1">
        <v>7</v>
      </c>
      <c r="B20" s="11">
        <v>9.5000000000000001E-2</v>
      </c>
      <c r="C20" s="11">
        <v>0.1158</v>
      </c>
      <c r="D20" s="2">
        <v>0.1008</v>
      </c>
      <c r="E20" s="12">
        <v>8.5000000000000006E-2</v>
      </c>
    </row>
    <row r="22" spans="1:5" x14ac:dyDescent="0.25">
      <c r="A22" s="1" t="s">
        <v>24</v>
      </c>
    </row>
    <row r="23" spans="1:5" x14ac:dyDescent="0.25">
      <c r="A23" s="1" t="s">
        <v>68</v>
      </c>
      <c r="B23" s="3">
        <v>0.11</v>
      </c>
    </row>
    <row r="24" spans="1:5" x14ac:dyDescent="0.25">
      <c r="A24" s="1" t="s">
        <v>69</v>
      </c>
      <c r="B24" s="3">
        <v>0.11</v>
      </c>
    </row>
    <row r="25" spans="1:5" x14ac:dyDescent="0.25">
      <c r="A25" s="1" t="s">
        <v>70</v>
      </c>
      <c r="B25" s="3">
        <v>0.11</v>
      </c>
    </row>
    <row r="26" spans="1:5" x14ac:dyDescent="0.25">
      <c r="A26" s="1" t="s">
        <v>71</v>
      </c>
      <c r="B26" s="3">
        <v>0.11</v>
      </c>
    </row>
    <row r="27" spans="1:5" x14ac:dyDescent="0.25">
      <c r="A27" s="1" t="s">
        <v>72</v>
      </c>
      <c r="B27" s="3">
        <v>0.11</v>
      </c>
    </row>
    <row r="28" spans="1:5" x14ac:dyDescent="0.25">
      <c r="A28" s="1" t="s">
        <v>73</v>
      </c>
      <c r="B28" s="3">
        <v>0.11</v>
      </c>
    </row>
    <row r="29" spans="1:5" x14ac:dyDescent="0.25">
      <c r="A29" s="1" t="s">
        <v>74</v>
      </c>
      <c r="B29" s="3">
        <v>0.11</v>
      </c>
    </row>
    <row r="30" spans="1:5" x14ac:dyDescent="0.25">
      <c r="A30" s="1" t="s">
        <v>75</v>
      </c>
      <c r="B30" s="3">
        <v>0.11</v>
      </c>
    </row>
    <row r="31" spans="1:5" x14ac:dyDescent="0.25">
      <c r="A31" s="1" t="s">
        <v>76</v>
      </c>
      <c r="B31" s="3">
        <v>0.11</v>
      </c>
    </row>
    <row r="32" spans="1:5" x14ac:dyDescent="0.25">
      <c r="A32" s="1" t="s">
        <v>77</v>
      </c>
      <c r="B32" s="3">
        <v>0.11</v>
      </c>
    </row>
    <row r="33" spans="1:2" x14ac:dyDescent="0.25">
      <c r="A33" s="1" t="s">
        <v>78</v>
      </c>
      <c r="B33" s="3">
        <v>0.11</v>
      </c>
    </row>
    <row r="34" spans="1:2" x14ac:dyDescent="0.25">
      <c r="A34" s="1" t="s">
        <v>79</v>
      </c>
      <c r="B34" s="3">
        <v>0.11</v>
      </c>
    </row>
    <row r="35" spans="1:2" x14ac:dyDescent="0.25">
      <c r="A35" s="1" t="s">
        <v>80</v>
      </c>
      <c r="B35" s="3">
        <v>0.11</v>
      </c>
    </row>
    <row r="36" spans="1:2" x14ac:dyDescent="0.25">
      <c r="A36" s="1" t="s">
        <v>81</v>
      </c>
      <c r="B36" s="3">
        <v>0.11</v>
      </c>
    </row>
    <row r="37" spans="1:2" x14ac:dyDescent="0.25">
      <c r="A37" s="1" t="s">
        <v>82</v>
      </c>
      <c r="B37" s="3">
        <v>0.11</v>
      </c>
    </row>
    <row r="38" spans="1:2" x14ac:dyDescent="0.25">
      <c r="A38" s="1" t="s">
        <v>83</v>
      </c>
      <c r="B38" s="3">
        <v>0.11</v>
      </c>
    </row>
    <row r="39" spans="1:2" x14ac:dyDescent="0.25">
      <c r="A39" s="1" t="s">
        <v>84</v>
      </c>
      <c r="B39" s="3">
        <v>0.11</v>
      </c>
    </row>
    <row r="40" spans="1:2" x14ac:dyDescent="0.25">
      <c r="A40" s="1" t="s">
        <v>85</v>
      </c>
      <c r="B40" s="3">
        <v>0.11</v>
      </c>
    </row>
    <row r="41" spans="1:2" x14ac:dyDescent="0.25">
      <c r="A41" s="1" t="s">
        <v>86</v>
      </c>
      <c r="B41" s="3">
        <v>0.11</v>
      </c>
    </row>
    <row r="42" spans="1:2" x14ac:dyDescent="0.25">
      <c r="A42" s="1" t="s">
        <v>87</v>
      </c>
      <c r="B42" s="3">
        <v>0.11</v>
      </c>
    </row>
    <row r="43" spans="1:2" x14ac:dyDescent="0.25">
      <c r="A43" s="1" t="s">
        <v>88</v>
      </c>
      <c r="B43" s="3">
        <v>0.11</v>
      </c>
    </row>
    <row r="44" spans="1:2" x14ac:dyDescent="0.25">
      <c r="A44" s="1" t="s">
        <v>89</v>
      </c>
      <c r="B44" s="3">
        <v>0.11</v>
      </c>
    </row>
    <row r="45" spans="1:2" x14ac:dyDescent="0.25">
      <c r="A45" s="1" t="s">
        <v>90</v>
      </c>
      <c r="B45" s="3">
        <v>0.11</v>
      </c>
    </row>
    <row r="73" spans="1:2" x14ac:dyDescent="0.25">
      <c r="A73" s="1" t="s">
        <v>29</v>
      </c>
      <c r="B73" s="3">
        <f t="shared" ref="B73:B79" si="0">+C14</f>
        <v>9.3700000000000006E-2</v>
      </c>
    </row>
    <row r="74" spans="1:2" x14ac:dyDescent="0.25">
      <c r="A74" s="1" t="s">
        <v>30</v>
      </c>
      <c r="B74" s="3">
        <f t="shared" si="0"/>
        <v>0.1023</v>
      </c>
    </row>
    <row r="75" spans="1:2" x14ac:dyDescent="0.25">
      <c r="A75" s="1" t="s">
        <v>31</v>
      </c>
      <c r="B75" s="3">
        <f t="shared" si="0"/>
        <v>0.1081</v>
      </c>
    </row>
    <row r="76" spans="1:2" x14ac:dyDescent="0.25">
      <c r="A76" s="1" t="s">
        <v>32</v>
      </c>
      <c r="B76" s="3">
        <f t="shared" si="0"/>
        <v>0.1115</v>
      </c>
    </row>
    <row r="77" spans="1:2" x14ac:dyDescent="0.25">
      <c r="A77" s="1" t="s">
        <v>33</v>
      </c>
      <c r="B77" s="3">
        <f t="shared" si="0"/>
        <v>0.11359999999999999</v>
      </c>
    </row>
    <row r="78" spans="1:2" x14ac:dyDescent="0.25">
      <c r="A78" s="1" t="s">
        <v>34</v>
      </c>
      <c r="B78" s="3">
        <f t="shared" si="0"/>
        <v>0.1148</v>
      </c>
    </row>
    <row r="79" spans="1:2" x14ac:dyDescent="0.25">
      <c r="A79" s="1" t="s">
        <v>35</v>
      </c>
      <c r="B79" s="3">
        <f t="shared" si="0"/>
        <v>0.1158</v>
      </c>
    </row>
    <row r="80" spans="1:2" x14ac:dyDescent="0.25">
      <c r="A80" s="1" t="s">
        <v>36</v>
      </c>
      <c r="B80" s="12">
        <f>+B1+1%</f>
        <v>6.9999999999999993E-2</v>
      </c>
    </row>
    <row r="81" spans="1:2" x14ac:dyDescent="0.25">
      <c r="A81" s="1" t="s">
        <v>37</v>
      </c>
      <c r="B81" s="12">
        <f>B80</f>
        <v>6.9999999999999993E-2</v>
      </c>
    </row>
    <row r="82" spans="1:2" x14ac:dyDescent="0.25">
      <c r="A82" s="1" t="s">
        <v>38</v>
      </c>
      <c r="B82" s="12">
        <f t="shared" ref="B82:B86" si="1">B81</f>
        <v>6.9999999999999993E-2</v>
      </c>
    </row>
    <row r="83" spans="1:2" x14ac:dyDescent="0.25">
      <c r="A83" s="1" t="s">
        <v>39</v>
      </c>
      <c r="B83" s="12">
        <f t="shared" si="1"/>
        <v>6.9999999999999993E-2</v>
      </c>
    </row>
    <row r="84" spans="1:2" x14ac:dyDescent="0.25">
      <c r="A84" s="1" t="s">
        <v>40</v>
      </c>
      <c r="B84" s="12">
        <f t="shared" si="1"/>
        <v>6.9999999999999993E-2</v>
      </c>
    </row>
    <row r="85" spans="1:2" x14ac:dyDescent="0.25">
      <c r="A85" s="1" t="s">
        <v>41</v>
      </c>
      <c r="B85" s="12">
        <f t="shared" si="1"/>
        <v>6.9999999999999993E-2</v>
      </c>
    </row>
    <row r="86" spans="1:2" x14ac:dyDescent="0.25">
      <c r="A86" s="1" t="s">
        <v>42</v>
      </c>
      <c r="B86" s="12">
        <f t="shared" si="1"/>
        <v>6.9999999999999993E-2</v>
      </c>
    </row>
    <row r="87" spans="1:2" x14ac:dyDescent="0.25">
      <c r="A87" s="1" t="s">
        <v>43</v>
      </c>
      <c r="B87" s="12">
        <f>+B2+1%</f>
        <v>9.2499999999999999E-2</v>
      </c>
    </row>
    <row r="88" spans="1:2" x14ac:dyDescent="0.25">
      <c r="A88" s="1" t="s">
        <v>44</v>
      </c>
      <c r="B88" s="3">
        <f>B87</f>
        <v>9.2499999999999999E-2</v>
      </c>
    </row>
    <row r="89" spans="1:2" x14ac:dyDescent="0.25">
      <c r="A89" s="1" t="s">
        <v>45</v>
      </c>
      <c r="B89" s="3">
        <f t="shared" ref="B89:B93" si="2">B88</f>
        <v>9.2499999999999999E-2</v>
      </c>
    </row>
    <row r="90" spans="1:2" x14ac:dyDescent="0.25">
      <c r="A90" s="1" t="s">
        <v>46</v>
      </c>
      <c r="B90" s="3">
        <f t="shared" si="2"/>
        <v>9.2499999999999999E-2</v>
      </c>
    </row>
    <row r="91" spans="1:2" x14ac:dyDescent="0.25">
      <c r="A91" s="1" t="s">
        <v>47</v>
      </c>
      <c r="B91" s="3">
        <f t="shared" si="2"/>
        <v>9.2499999999999999E-2</v>
      </c>
    </row>
    <row r="92" spans="1:2" x14ac:dyDescent="0.25">
      <c r="A92" s="1" t="s">
        <v>48</v>
      </c>
      <c r="B92" s="3">
        <f t="shared" si="2"/>
        <v>9.2499999999999999E-2</v>
      </c>
    </row>
    <row r="93" spans="1:2" x14ac:dyDescent="0.25">
      <c r="A93" s="1" t="s">
        <v>49</v>
      </c>
      <c r="B93" s="3">
        <f t="shared" si="2"/>
        <v>9.2499999999999999E-2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topLeftCell="A7" zoomScale="85" zoomScaleNormal="85" workbookViewId="0">
      <selection activeCell="E30" sqref="E30"/>
    </sheetView>
  </sheetViews>
  <sheetFormatPr defaultRowHeight="15" x14ac:dyDescent="0.25"/>
  <cols>
    <col min="1" max="1" width="14.42578125" bestFit="1" customWidth="1"/>
    <col min="2" max="2" width="26.85546875" style="1" bestFit="1" customWidth="1"/>
  </cols>
  <sheetData>
    <row r="1" spans="1:2" x14ac:dyDescent="0.25">
      <c r="A1" s="4" t="s">
        <v>5</v>
      </c>
    </row>
    <row r="2" spans="1:2" x14ac:dyDescent="0.25">
      <c r="B2" s="1" t="s">
        <v>6</v>
      </c>
    </row>
    <row r="3" spans="1:2" x14ac:dyDescent="0.25">
      <c r="B3" s="1" t="s">
        <v>7</v>
      </c>
    </row>
    <row r="5" spans="1:2" x14ac:dyDescent="0.25">
      <c r="A5" s="4" t="s">
        <v>92</v>
      </c>
    </row>
    <row r="6" spans="1:2" x14ac:dyDescent="0.25">
      <c r="B6" s="1" t="s">
        <v>93</v>
      </c>
    </row>
    <row r="7" spans="1:2" x14ac:dyDescent="0.25">
      <c r="B7" s="1" t="s">
        <v>94</v>
      </c>
    </row>
    <row r="8" spans="1:2" x14ac:dyDescent="0.25">
      <c r="B8" s="1" t="s">
        <v>95</v>
      </c>
    </row>
    <row r="10" spans="1:2" x14ac:dyDescent="0.25">
      <c r="A10" s="4" t="s">
        <v>18</v>
      </c>
    </row>
    <row r="11" spans="1:2" x14ac:dyDescent="0.25">
      <c r="B11" s="1">
        <v>3</v>
      </c>
    </row>
    <row r="12" spans="1:2" x14ac:dyDescent="0.25">
      <c r="B12" s="1">
        <v>4</v>
      </c>
    </row>
    <row r="13" spans="1:2" x14ac:dyDescent="0.25">
      <c r="B13" s="1">
        <v>5</v>
      </c>
    </row>
    <row r="14" spans="1:2" x14ac:dyDescent="0.25">
      <c r="B14" s="1">
        <v>6</v>
      </c>
    </row>
    <row r="15" spans="1:2" x14ac:dyDescent="0.25">
      <c r="B15" s="1">
        <v>7</v>
      </c>
    </row>
    <row r="16" spans="1:2" x14ac:dyDescent="0.25">
      <c r="B16" s="1">
        <v>8</v>
      </c>
    </row>
    <row r="17" spans="1:2" x14ac:dyDescent="0.25">
      <c r="B17" s="1">
        <v>9</v>
      </c>
    </row>
    <row r="18" spans="1:2" x14ac:dyDescent="0.25">
      <c r="B18" s="1">
        <v>10</v>
      </c>
    </row>
    <row r="19" spans="1:2" x14ac:dyDescent="0.25">
      <c r="B19" s="1">
        <v>11</v>
      </c>
    </row>
    <row r="20" spans="1:2" x14ac:dyDescent="0.25">
      <c r="B20" s="1">
        <v>12</v>
      </c>
    </row>
    <row r="21" spans="1:2" x14ac:dyDescent="0.25">
      <c r="B21" s="1">
        <v>13</v>
      </c>
    </row>
    <row r="22" spans="1:2" x14ac:dyDescent="0.25">
      <c r="B22" s="1">
        <v>14</v>
      </c>
    </row>
    <row r="23" spans="1:2" x14ac:dyDescent="0.25">
      <c r="B23" s="1">
        <v>15</v>
      </c>
    </row>
    <row r="24" spans="1:2" x14ac:dyDescent="0.25">
      <c r="B24" s="1">
        <v>16</v>
      </c>
    </row>
    <row r="25" spans="1:2" x14ac:dyDescent="0.25">
      <c r="B25" s="1">
        <v>17</v>
      </c>
    </row>
    <row r="26" spans="1:2" x14ac:dyDescent="0.25">
      <c r="B26" s="1">
        <v>18</v>
      </c>
    </row>
    <row r="27" spans="1:2" x14ac:dyDescent="0.25">
      <c r="B27" s="1">
        <v>19</v>
      </c>
    </row>
    <row r="28" spans="1:2" x14ac:dyDescent="0.25">
      <c r="B28" s="1">
        <v>20</v>
      </c>
    </row>
    <row r="31" spans="1:2" x14ac:dyDescent="0.25">
      <c r="A31" s="4" t="s">
        <v>14</v>
      </c>
    </row>
    <row r="32" spans="1:2" x14ac:dyDescent="0.25">
      <c r="B32" s="1" t="s">
        <v>0</v>
      </c>
    </row>
    <row r="33" spans="1:2" x14ac:dyDescent="0.25">
      <c r="B33" s="1" t="s">
        <v>1</v>
      </c>
    </row>
    <row r="34" spans="1:2" x14ac:dyDescent="0.25">
      <c r="B34" s="1" t="s">
        <v>2</v>
      </c>
    </row>
    <row r="35" spans="1:2" x14ac:dyDescent="0.25">
      <c r="B35" s="1" t="s">
        <v>3</v>
      </c>
    </row>
    <row r="37" spans="1:2" x14ac:dyDescent="0.25">
      <c r="A37" s="4" t="s">
        <v>23</v>
      </c>
    </row>
    <row r="38" spans="1:2" x14ac:dyDescent="0.25">
      <c r="B38" s="1" t="s">
        <v>21</v>
      </c>
    </row>
    <row r="39" spans="1:2" x14ac:dyDescent="0.25">
      <c r="B39" s="1" t="s">
        <v>63</v>
      </c>
    </row>
    <row r="40" spans="1:2" x14ac:dyDescent="0.25">
      <c r="B40" s="1" t="s">
        <v>22</v>
      </c>
    </row>
    <row r="41" spans="1:2" x14ac:dyDescent="0.25">
      <c r="B41" s="1" t="s">
        <v>64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Loan Calculator</vt:lpstr>
      <vt:lpstr>Installment Schedule</vt:lpstr>
      <vt:lpstr>Loan Pricing</vt:lpstr>
      <vt:lpstr>Dropdown Menus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Syed Faheem</dc:creator>
  <cp:lastModifiedBy>Nida Hameed</cp:lastModifiedBy>
  <dcterms:created xsi:type="dcterms:W3CDTF">2021-04-19T06:27:22Z</dcterms:created>
  <dcterms:modified xsi:type="dcterms:W3CDTF">2021-07-13T11:52:51Z</dcterms:modified>
</cp:coreProperties>
</file>